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WORK\PRIVAT\2018\CHRUDIM\03_int\04_txt\"/>
    </mc:Choice>
  </mc:AlternateContent>
  <bookViews>
    <workbookView xWindow="0" yWindow="0" windowWidth="14160" windowHeight="11805" tabRatio="845"/>
  </bookViews>
  <sheets>
    <sheet name="A_mobiliar" sheetId="2" r:id="rId1"/>
  </sheets>
  <definedNames>
    <definedName name="_xlnm.Print_Area" localSheetId="0">A_mobiliar!$A$1:$L$19</definedName>
    <definedName name="_xlnm.Print_Titles" localSheetId="0">A_mobiliar!$1:$5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2" l="1"/>
  <c r="I8" i="2"/>
  <c r="K8" i="2" l="1"/>
  <c r="L8" i="2" s="1"/>
  <c r="I16" i="2" l="1"/>
  <c r="J16" i="2" l="1"/>
  <c r="K16" i="2" l="1"/>
  <c r="L16" i="2" s="1"/>
  <c r="J12" i="2"/>
  <c r="K12" i="2" l="1"/>
  <c r="L12" i="2" s="1"/>
  <c r="I12" i="2"/>
  <c r="J14" i="2" l="1"/>
  <c r="I14" i="2"/>
  <c r="J13" i="2"/>
  <c r="I13" i="2"/>
  <c r="J11" i="2"/>
  <c r="I11" i="2"/>
  <c r="J10" i="2"/>
  <c r="I10" i="2"/>
  <c r="J9" i="2"/>
  <c r="I9" i="2"/>
  <c r="J15" i="2"/>
  <c r="I15" i="2"/>
  <c r="K9" i="2" l="1"/>
  <c r="L9" i="2" s="1"/>
  <c r="K10" i="2"/>
  <c r="L10" i="2" s="1"/>
  <c r="K11" i="2"/>
  <c r="L11" i="2" s="1"/>
  <c r="K13" i="2"/>
  <c r="L13" i="2" s="1"/>
  <c r="K14" i="2"/>
  <c r="L14" i="2" s="1"/>
  <c r="K15" i="2"/>
  <c r="L15" i="2" l="1"/>
  <c r="J7" i="2"/>
  <c r="K7" i="2" s="1"/>
  <c r="I7" i="2"/>
  <c r="J6" i="2"/>
  <c r="I6" i="2"/>
  <c r="J17" i="2" l="1"/>
  <c r="K6" i="2"/>
  <c r="K17" i="2" s="1"/>
  <c r="L7" i="2"/>
  <c r="L6" i="2" l="1"/>
  <c r="L17" i="2"/>
</calcChain>
</file>

<file path=xl/sharedStrings.xml><?xml version="1.0" encoding="utf-8"?>
<sst xmlns="http://schemas.openxmlformats.org/spreadsheetml/2006/main" count="84" uniqueCount="66">
  <si>
    <t>projekt:</t>
  </si>
  <si>
    <t>stupeň:</t>
  </si>
  <si>
    <t>č. místnosti</t>
  </si>
  <si>
    <t>popis</t>
  </si>
  <si>
    <t>měrná jednotka</t>
  </si>
  <si>
    <t>cena jednotková bez DPH</t>
  </si>
  <si>
    <t>cena jednotková s DPH</t>
  </si>
  <si>
    <t>cena bez DPH</t>
  </si>
  <si>
    <t>cena včetně DPH</t>
  </si>
  <si>
    <t>ks</t>
  </si>
  <si>
    <t>CELKEM</t>
  </si>
  <si>
    <t>Dokumentace vnitřního vybavení stavby</t>
  </si>
  <si>
    <t>č. prvku</t>
  </si>
  <si>
    <t>rozměry 
(š./hl./v.)mm</t>
  </si>
  <si>
    <t>počet
mj</t>
  </si>
  <si>
    <t>výše DPH
(sazba 21%)</t>
  </si>
  <si>
    <t>pracovní židle</t>
  </si>
  <si>
    <t>odpadkový koš</t>
  </si>
  <si>
    <t>SPECIFIKACE PRVKŮ</t>
  </si>
  <si>
    <t>žákovská židle</t>
  </si>
  <si>
    <t>01</t>
  </si>
  <si>
    <t>02</t>
  </si>
  <si>
    <t>05</t>
  </si>
  <si>
    <t>06</t>
  </si>
  <si>
    <t>07</t>
  </si>
  <si>
    <t>09</t>
  </si>
  <si>
    <t>10</t>
  </si>
  <si>
    <t>11</t>
  </si>
  <si>
    <t>PC lavice dvoumístná</t>
  </si>
  <si>
    <t>08</t>
  </si>
  <si>
    <t>A - MOBILIÁŘ</t>
  </si>
  <si>
    <t>PC lavice dvoumístná rozšířená</t>
  </si>
  <si>
    <t>Rekonstrukce a vybavení jazykových učeben pro zkvalitnění výuky cizích jazyků</t>
  </si>
  <si>
    <t>3.10, 3.11</t>
  </si>
  <si>
    <t>3.10</t>
  </si>
  <si>
    <t>3.11</t>
  </si>
  <si>
    <t>název</t>
  </si>
  <si>
    <t>3.10
3.11</t>
  </si>
  <si>
    <t>03</t>
  </si>
  <si>
    <t>04</t>
  </si>
  <si>
    <t>kontejner pro tiskárnu</t>
  </si>
  <si>
    <t>úložná sestava</t>
  </si>
  <si>
    <t>úložná skříň</t>
  </si>
  <si>
    <t>1600x700x760</t>
  </si>
  <si>
    <r>
      <t xml:space="preserve">Robusní železná konstrukce, kruhový průřez,
- protiskluzová gumová základna 
- prášková barva černá
- kapacita 18 - 25 litrů
</t>
    </r>
    <r>
      <rPr>
        <i/>
        <sz val="9"/>
        <rFont val="Arial"/>
        <family val="2"/>
        <charset val="238"/>
      </rPr>
      <t>Podrobná specifikace dle výkresové dokumentace.</t>
    </r>
  </si>
  <si>
    <r>
      <t xml:space="preserve">Výškově nastavitelná otočná židle se sedákem a zádovým opěrákem s područkami:
- výškově nastavitelný sedák
- pevné područky
- polohovatelný zádový opěrák s možností aretace
- E-synchronní mechanismus sedáku a opěráku
- kolečka pro tvrdou podlahu
- polstrovaný sedák a opěrák v barvě šedé
- nylonový kříž
- odolnost proti oděru min. 40.000 Martindale
- nosnost min. 120Kg
</t>
    </r>
    <r>
      <rPr>
        <i/>
        <sz val="9"/>
        <rFont val="Arial"/>
        <family val="2"/>
        <charset val="238"/>
      </rPr>
      <t>Podrobná specifikace dle výkresové dokumentace.</t>
    </r>
    <r>
      <rPr>
        <sz val="9"/>
        <rFont val="Arial"/>
        <family val="2"/>
        <charset val="238"/>
      </rPr>
      <t xml:space="preserve">
</t>
    </r>
  </si>
  <si>
    <r>
      <t xml:space="preserve">Výškově nastavitelná otočná židle se sedákem a zádovým opěrákem bez područek:
- výškově nastavitelný sedák
- polohovatelný zádový opěrák up-down
- asynchroní mechanismus pro nezávislé nastavení sedáku a opěráku
- kolečka pro tvrdou podlahu
- polstrovaný sedák a opěrák potažený šedou tkaninou
- odolnost proti oděru min. 40.000 Martindale
- nosnost min. 110Kg
</t>
    </r>
    <r>
      <rPr>
        <i/>
        <sz val="9"/>
        <rFont val="Arial"/>
        <family val="2"/>
        <charset val="238"/>
      </rPr>
      <t>Podrobná specifikace dle výkresové dokumentace.</t>
    </r>
  </si>
  <si>
    <r>
      <t xml:space="preserve">Korpus 
- DTD laminovaná deska tl. 18mm
- ABS hrana 2mm, PUR lepidlo
- laminovaná fólie, ABS hrany v dekoru - perlička šedá, NCS S6000N
Čela zásuvek naložená
- DTD laminovaná deska tl. 18mm
- hrany ABS tl.2mm, PUR lepidlo
- laminovaná fólie, ABS hrany v dekoru - perlička šedá, NCS S6000 N
Misková zápustná úchytka, oválná, 3ks
- d. 109mm, v. 36mm
- saténový chrom
Systémové kování pro
- 3x výsuv, tlumič, uzamčení všech zásuvek na jeden zámek
- 4x nábytkové kolečko kluzné (na tvrdé podlahy) průměr 50mm, zatížení 50kg s brzdou
- gumové dorazy dvířek
</t>
    </r>
    <r>
      <rPr>
        <i/>
        <sz val="9"/>
        <rFont val="Arial"/>
        <family val="2"/>
        <charset val="238"/>
      </rPr>
      <t>Podrobná specifikace dle výkresové dokumentace.</t>
    </r>
  </si>
  <si>
    <t>1500x700x760</t>
  </si>
  <si>
    <t>PC lavice trojmístná</t>
  </si>
  <si>
    <t>Spojovací lavice</t>
  </si>
  <si>
    <t>600x600x700</t>
  </si>
  <si>
    <t>900x420x2400</t>
  </si>
  <si>
    <t>2300x700x760</t>
  </si>
  <si>
    <r>
      <t xml:space="preserve">Pracovní deska
- DTD laminovaná deska 25mm, 
- hrany ABS tl.2mm, PUR lepidlo
- laminovaná fólie, ABS hrany v dekoru - perlička šedá,
 NCS S2000 N      2 lavice
 NCS S6000 N      2 lavice
Korpus
- DTD laminovaná deska tl. 18mm
- hrany ABS tl.2mm, PUR lepidlo
- laminovaná fólie, ABS hrany v dekoru -  perlička šedá,
 NCS S2000 N      2 lavice
 NCS S6000 N      2 lavice
Systémové kování pro 
- 4ks ocelové kotvící úhelníky
</t>
    </r>
    <r>
      <rPr>
        <i/>
        <sz val="9"/>
        <rFont val="Arial"/>
        <family val="2"/>
        <charset val="238"/>
      </rPr>
      <t>Podrobná specifikace dle výkresové dokumentace.</t>
    </r>
  </si>
  <si>
    <t>2400x500x2400,
3300x300-500x2400</t>
  </si>
  <si>
    <t>katedra</t>
  </si>
  <si>
    <t>2400x700x760</t>
  </si>
  <si>
    <r>
      <t xml:space="preserve">Korpus, sokl, police, dvířka naložená
- DTD laminovaná deska tl. 18mm
- hrany ABS 2mm, PUR lepidlo
- laminovaná fólie, ABS hrany v dekoru - perlička šedá,
 NCS S6000N
Záda otevřená
- DTD laminovaná deska tl. 18mm
- laminovaná fólie v barvě - světle šedá NCS S2000N
Záda skrytá
- Sololak tl. 3mm, 
- laminovaná fólie v barvě korpusu - perlička šedá
Uchyty
- misková zápustná úchytka, kruhová, Ø40mm, hl.12mm
- 2ks
- saténový chrom
Soklová lišta
- plech tl.1,0mm, š.80mm lepený na DTD
- nástřik šedá RAL 9007 Grey aluminium
Systémové kování pro 
- 2x dvířka naložená, tlumiče, 2x pant na dvířka
- uzamykatelná dvířka
- rektifikační nohy ±25mm
- gumové dorazy dvířek
</t>
    </r>
    <r>
      <rPr>
        <i/>
        <sz val="9"/>
        <rFont val="Arial"/>
        <family val="2"/>
        <charset val="238"/>
      </rPr>
      <t xml:space="preserve">Podrobná specifikace dle výkresové dokumentace. </t>
    </r>
  </si>
  <si>
    <r>
      <t xml:space="preserve">Pracovní deska
- DTD laminovaná deska 25mm, 
- hrany ABS tl.2mm, PUR lepidlo
- laminovaná fólie, ABS hrany v dekoru - perlička šedá,
 NCS S2000 N      8 lavic
 NCS S6000 N      6 lavic
Korpus, podsada, lub
- DTD laminovaná deska tl. 18mm
- hrany ABS tl.2mm, PUR lepidlo
- laminovaná fólie, ABS hrany v dekoru -  perlička šedá,
 NCS S2000 N      8 lavic
 NCS S6000 N      6 lavic
Demontovatelný krycí panel
- plech tl. 1,2mm
- euroděrování, otvor ∅5,5mm, rozteč 25,0mm
- přišroubovaný na nerez šrouby M8 se zápustnou hlavou, matice   
 nerezová uzavřená kloubouková nízká v místě lubu a na ocel.   úhelníky 
 nástřik zelenožlutá NCS S2040 G60Y  8 lavic
- nástřik oranžová NCS S1060 Y302  6 lavic
Systémové kování, vybavení
- 2x výsuv klávesnice
- rektifikační patky
- 4x kabelová průchodka ∅60mm, šedý plast
</t>
    </r>
    <r>
      <rPr>
        <i/>
        <sz val="9"/>
        <rFont val="Arial"/>
        <family val="2"/>
        <charset val="238"/>
      </rPr>
      <t>Podrobná specifikace dle výkresové dokumentace. VESTAVĚNÉ PRVKY AV-TECHNIKY JE NUTNÉ KOORDINOVAT S DODAVATELEM</t>
    </r>
    <r>
      <rPr>
        <sz val="9"/>
        <rFont val="Arial"/>
        <family val="2"/>
        <charset val="238"/>
      </rPr>
      <t xml:space="preserve">
</t>
    </r>
  </si>
  <si>
    <r>
      <t xml:space="preserve">Pracovní deska
- DTD laminovaná deska 25mm, 
- hrany ABS tl.2mm, PUR lepidlo
- laminovaná fólie, ABS hrany v dekoru - perlička šedá,
 NCS S2000 N      2 lavice
 NCS S6000 N      2 lavice
Korpus, podsada, lub
- DTD laminovaná deska tl. 18mm
- hrany ABS tl.2mm, PUR lepidlo
- laminovaná fólie, ABS hrany v dekoru -  perlička šedá,
 NCS S2000 N      2 lavice
 NCS S6000 N      2 lavice
Demontovatelný krycí panel
- plech tl. 1,2mm
- euroděrování, otvor ∅5,5mm, rozteč 25,0mm
- přišroubovaný na nerez šrouby M8 se zápustnou hlavou, matice   
 nerezová uzavřená kloubouková nízká v místě lubu a na ocel.   úhelníky 
 nástřik zelenožlutá NCS S2040 G60Y  2 lavice
 nástřik oranžová NCS S1060 Y302  2 lavice
Systémové kování, vybavení
- 2x výsuv klávesnice
- rektifikační patky
- 4x kabelová průchodka ∅60mm, šedý plast
</t>
    </r>
    <r>
      <rPr>
        <i/>
        <sz val="9"/>
        <rFont val="Arial"/>
        <family val="2"/>
        <charset val="238"/>
      </rPr>
      <t>Podrobná specifikace dle výkresové dokumentace. VESTAVĚNÉ PRVKY AV-TECHNIKY JE NUTNÉ KOORDINOVAT S DODAVATELEM</t>
    </r>
  </si>
  <si>
    <r>
      <t xml:space="preserve">Pracovní deska
- DTD laminovaná deska 25mm, 
- hrany ABS tl.2mm, PUR lepidlo
- laminovaná fólie, ABS hrany v dekoru - perlička šedá,
 NCS S2000 N      uč.3.10, NCS S6000 N      uč.3.11
Korpus     
- DTD laminovaná deska tl. 18mm
- hrany ABS tl.2mm, PUR lepidlo
- laminovaná fólie, ABS hrany v dekoru -  perlička šedá,
 NCS S2000 N      uč.3.10, NCS S6000 N      uč.3.11
Demontovatelný krycí panel
- plech tl. 1,2mm
- euroděrování, otvor ∅5,5mm, rozteč 25,0mm
- přišroubovaný na nerez šrouby M8 se zápustnou hlavou, matice   
 nerezová uzavřená kloubouková nízká v místě lubu na ocel. úhelníky 
- nástřik zelenožlutá NCS S2040 G60Y  uč.3.10,
- nástřik oranžová NCS S1060 Y302  uč.3.11
Soklová lišta
- plech tl.1,0mm, š.80mm lepený na DTD
- nástřik šedá RAL 9006 White aluminium  uč. 3.10
- nástřik šedá RAL 9023 Pearl light grey  uč. 3.11
Systémové kování pro 
- 2x dvířka naložená, tlumič, uzamykatelná
- 1x výsuv police, tlumič, uzamykatelné
- misková zápustná úchytka, oválná, 3ks
- d. 109mm, v. 36mm
- saténový chrom
Vybavení
- 1x větrací mřížka 60x400mm, nástřik šedá dle korpusu
- 1x kabelová průchodka čtvercová 80x80mm, eloxovaný hliník
- rektifikační patky ±25mm
- gumové dorazy dvířek
- přípojné místo AV techniky na katedru
</t>
    </r>
    <r>
      <rPr>
        <i/>
        <sz val="8"/>
        <rFont val="Arial"/>
        <family val="2"/>
        <charset val="238"/>
      </rPr>
      <t>Podrobná specifikace dle výkresové dokumentace. VESTAVĚNÉ PRVKY AV-TECHNIKY JE NUTNÉ KOORDINOVAT S DODAVATELEM</t>
    </r>
    <r>
      <rPr>
        <sz val="8"/>
        <rFont val="Arial"/>
        <family val="2"/>
        <charset val="238"/>
      </rPr>
      <t xml:space="preserve">
</t>
    </r>
  </si>
  <si>
    <t xml:space="preserve">Pracovní deska
- DTD laminovaná deska 25mm, 
- hrany ABS tl.2mm, PUR lepidlo
- laminovaná fólie, ABS hrany v dekoru - perlička šedá,
 NCS S6000 N      
Korpus, podsada, lub
- DTD laminovaná deska tl. 18mm
- hrany ABS tl.2mm, PUR lepidlo
- laminovaná fólie, ABS hrany v dekoru -  perlička šedá,
 NCS S6000 N 
Demontovatelný krycí panel
- plech tl. 1,2mm
- euroděrování, otvor ∅5,5mm, rozteč 25,0mm
- přišroubovaný na nerez šrouby M8 se zápustnou hlavou, matice   
 nerezová uzavřená kloubouková nízká v místě lubu a na ocel.   úhelníky 
 nástřik oranžová NCS S1060 Y302
Systémové kování, vybavení
- 3x výsuv klávesnice
- 2x stolová noha 40x40, rektifikační patky
- rektifikační patky
- 6x kabelová průchodka ∅60mm, šedý plast
Podrobná specifikace dle výkresové dokumentace. VESTAVĚNÉ PRVKY AV-TECHNIKY JE NUTNÉ KOORDINOVAT S DODAVATELEM
</t>
  </si>
  <si>
    <r>
      <t xml:space="preserve">Korpus, police, krycí desky, doplentování, sokl, záda otevřená
- DTD laminovaná deska tl. 18mm
- hrany ABS 2mm, PUR lepidlo
- laminovaná fólie, ABS hrany v dekoru - perlička světle šedá, NCS S2000N
Záda skrytá
- Sololak tl. 3mm, 
- laminovaná fólie v dekoru korpusu - perlička šedá, NCS S2000N
Dvířka vložená
- DTD laminovaná deska tl. 18mm
- hrany ABS 2mm, PUR lepidlo
- laminovaná fólie, ABS hrany v dekoru - perlička zelenožlutá, NCS S2040-G60Y
Uchyty
- misková zápustná úchytka, kruhová, Ø40mm, hl.12mm
- 14ks
- saténový chrom
Systémové kování pro 
- 14x dvířka vložená, tlumiče
- uzamykatelná dvířka
- rektifikační nohy ±25mm
- gumové dorazy dvířek
</t>
    </r>
    <r>
      <rPr>
        <i/>
        <sz val="8"/>
        <rFont val="Arial"/>
        <family val="2"/>
        <charset val="238"/>
      </rPr>
      <t>Podrobná specifikace dle výkresové dokumentace.</t>
    </r>
  </si>
  <si>
    <t>část:</t>
  </si>
  <si>
    <t>Součástí dodávky je doprava na místo a montáž včetně instalačního a kompletační materiálu a dopasování k okolním konstrukcím.
Rozměry vestavných prvků AV-techniky budou koordinovány s dodavatelem. 
V tabulce a na výkresech jsou specifikovány minimální požadované standardy výrobků. Pro realizaci vlastního předmětu je možné použití i jiných, kvalitativně a technicky srovnatelných řešení a výrobků.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</si>
</sst>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.00\ &quot;Kč&quot;"/>
  </numFmts>
  <fonts count="23" x14ac:knownFonts="1"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u/>
      <sz val="10"/>
      <color rgb="FF0563C1"/>
      <name val="Arial"/>
      <family val="2"/>
      <charset val="238"/>
    </font>
    <font>
      <sz val="10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name val="Calibri"/>
      <family val="2"/>
      <charset val="238"/>
    </font>
    <font>
      <b/>
      <sz val="14"/>
      <color theme="0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9"/>
      <color theme="0"/>
      <name val="Arial"/>
      <family val="2"/>
      <charset val="238"/>
    </font>
    <font>
      <i/>
      <sz val="9"/>
      <name val="Arial"/>
      <family val="2"/>
      <charset val="238"/>
    </font>
    <font>
      <b/>
      <u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u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 applyBorder="0" applyProtection="0"/>
    <xf numFmtId="0" fontId="11" fillId="0" borderId="0" applyNumberFormat="0" applyFill="0" applyBorder="0" applyAlignment="0" applyProtection="0"/>
    <xf numFmtId="0" fontId="6" fillId="0" borderId="0"/>
    <xf numFmtId="0" fontId="15" fillId="0" borderId="0"/>
  </cellStyleXfs>
  <cellXfs count="74">
    <xf numFmtId="0" fontId="0" fillId="0" borderId="0" xfId="0"/>
    <xf numFmtId="4" fontId="0" fillId="3" borderId="2" xfId="0" applyNumberFormat="1" applyFont="1" applyFill="1" applyBorder="1" applyAlignment="1" applyProtection="1">
      <alignment vertical="top" wrapText="1"/>
      <protection locked="0"/>
    </xf>
    <xf numFmtId="4" fontId="0" fillId="3" borderId="3" xfId="0" applyNumberFormat="1" applyFont="1" applyFill="1" applyBorder="1" applyAlignment="1" applyProtection="1">
      <alignment vertical="top" wrapText="1"/>
      <protection locked="0"/>
    </xf>
    <xf numFmtId="4" fontId="6" fillId="3" borderId="3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Protection="1"/>
    <xf numFmtId="0" fontId="2" fillId="0" borderId="0" xfId="0" applyFont="1" applyProtection="1"/>
    <xf numFmtId="0" fontId="10" fillId="0" borderId="0" xfId="0" applyFont="1" applyProtection="1"/>
    <xf numFmtId="0" fontId="0" fillId="0" borderId="0" xfId="0" applyAlignment="1" applyProtection="1">
      <alignment horizontal="left"/>
    </xf>
    <xf numFmtId="0" fontId="0" fillId="0" borderId="0" xfId="0" applyProtection="1"/>
    <xf numFmtId="0" fontId="0" fillId="0" borderId="0" xfId="0" applyAlignment="1" applyProtection="1">
      <alignment horizontal="center"/>
    </xf>
    <xf numFmtId="166" fontId="0" fillId="0" borderId="0" xfId="0" applyNumberFormat="1" applyBorder="1" applyProtection="1"/>
    <xf numFmtId="0" fontId="0" fillId="0" borderId="0" xfId="0" applyAlignment="1" applyProtection="1">
      <alignment wrapText="1"/>
    </xf>
    <xf numFmtId="166" fontId="0" fillId="0" borderId="0" xfId="0" applyNumberFormat="1" applyProtection="1"/>
    <xf numFmtId="0" fontId="1" fillId="0" borderId="0" xfId="0" applyFont="1" applyFill="1" applyProtection="1"/>
    <xf numFmtId="49" fontId="1" fillId="0" borderId="0" xfId="0" applyNumberFormat="1" applyFont="1" applyFill="1" applyProtection="1"/>
    <xf numFmtId="0" fontId="2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166" fontId="2" fillId="0" borderId="0" xfId="0" applyNumberFormat="1" applyFont="1" applyFill="1" applyBorder="1" applyProtection="1"/>
    <xf numFmtId="0" fontId="1" fillId="0" borderId="0" xfId="0" applyFont="1" applyFill="1" applyAlignment="1" applyProtection="1">
      <alignment wrapText="1"/>
    </xf>
    <xf numFmtId="0" fontId="7" fillId="2" borderId="0" xfId="0" applyFont="1" applyFill="1" applyBorder="1" applyAlignment="1" applyProtection="1">
      <alignment horizontal="left" vertical="center"/>
    </xf>
    <xf numFmtId="49" fontId="1" fillId="2" borderId="0" xfId="0" applyNumberFormat="1" applyFont="1" applyFill="1" applyProtection="1"/>
    <xf numFmtId="0" fontId="7" fillId="2" borderId="0" xfId="0" applyFont="1" applyFill="1" applyAlignment="1" applyProtection="1">
      <alignment horizontal="left"/>
    </xf>
    <xf numFmtId="0" fontId="16" fillId="2" borderId="0" xfId="0" applyFont="1" applyFill="1" applyProtection="1"/>
    <xf numFmtId="0" fontId="8" fillId="2" borderId="0" xfId="0" applyFont="1" applyFill="1" applyAlignment="1" applyProtection="1">
      <alignment horizontal="left"/>
    </xf>
    <xf numFmtId="0" fontId="8" fillId="2" borderId="0" xfId="0" applyFont="1" applyFill="1" applyProtection="1"/>
    <xf numFmtId="0" fontId="8" fillId="2" borderId="0" xfId="0" applyFont="1" applyFill="1" applyAlignment="1" applyProtection="1">
      <alignment horizontal="center"/>
    </xf>
    <xf numFmtId="166" fontId="8" fillId="2" borderId="0" xfId="0" applyNumberFormat="1" applyFont="1" applyFill="1" applyBorder="1" applyProtection="1"/>
    <xf numFmtId="49" fontId="9" fillId="0" borderId="1" xfId="0" applyNumberFormat="1" applyFont="1" applyBorder="1" applyAlignment="1" applyProtection="1">
      <alignment wrapText="1"/>
    </xf>
    <xf numFmtId="0" fontId="9" fillId="0" borderId="1" xfId="0" applyFont="1" applyBorder="1" applyProtection="1"/>
    <xf numFmtId="0" fontId="9" fillId="0" borderId="1" xfId="0" applyFont="1" applyBorder="1" applyAlignment="1" applyProtection="1">
      <alignment horizontal="left" wrapText="1"/>
    </xf>
    <xf numFmtId="0" fontId="9" fillId="0" borderId="1" xfId="0" applyFont="1" applyBorder="1" applyAlignment="1" applyProtection="1">
      <alignment wrapText="1"/>
    </xf>
    <xf numFmtId="166" fontId="9" fillId="0" borderId="1" xfId="0" applyNumberFormat="1" applyFont="1" applyBorder="1" applyAlignment="1" applyProtection="1">
      <alignment wrapText="1"/>
    </xf>
    <xf numFmtId="0" fontId="10" fillId="0" borderId="0" xfId="0" applyFont="1" applyAlignment="1" applyProtection="1">
      <alignment wrapText="1"/>
    </xf>
    <xf numFmtId="49" fontId="3" fillId="0" borderId="2" xfId="0" applyNumberFormat="1" applyFont="1" applyFill="1" applyBorder="1" applyAlignment="1" applyProtection="1">
      <alignment vertical="top"/>
    </xf>
    <xf numFmtId="49" fontId="0" fillId="0" borderId="2" xfId="0" applyNumberFormat="1" applyFont="1" applyFill="1" applyBorder="1" applyAlignment="1" applyProtection="1">
      <alignment vertical="top" wrapText="1"/>
    </xf>
    <xf numFmtId="0" fontId="3" fillId="0" borderId="2" xfId="0" applyFont="1" applyFill="1" applyBorder="1" applyAlignment="1" applyProtection="1">
      <alignment vertical="top"/>
    </xf>
    <xf numFmtId="0" fontId="10" fillId="0" borderId="2" xfId="0" applyFont="1" applyFill="1" applyBorder="1" applyAlignment="1" applyProtection="1">
      <alignment vertical="top" wrapText="1"/>
    </xf>
    <xf numFmtId="0" fontId="0" fillId="0" borderId="2" xfId="0" applyFont="1" applyFill="1" applyBorder="1" applyAlignment="1" applyProtection="1">
      <alignment vertical="top" wrapText="1"/>
    </xf>
    <xf numFmtId="0" fontId="0" fillId="0" borderId="2" xfId="0" applyFont="1" applyFill="1" applyBorder="1" applyAlignment="1" applyProtection="1">
      <alignment vertical="top"/>
    </xf>
    <xf numFmtId="4" fontId="0" fillId="0" borderId="2" xfId="0" applyNumberFormat="1" applyFont="1" applyFill="1" applyBorder="1" applyAlignment="1" applyProtection="1">
      <alignment vertical="top" wrapText="1"/>
    </xf>
    <xf numFmtId="0" fontId="5" fillId="0" borderId="0" xfId="1" applyAlignment="1" applyProtection="1">
      <alignment wrapText="1"/>
    </xf>
    <xf numFmtId="0" fontId="0" fillId="0" borderId="0" xfId="0" applyFill="1" applyAlignment="1" applyProtection="1">
      <alignment vertical="top" wrapText="1"/>
    </xf>
    <xf numFmtId="0" fontId="0" fillId="0" borderId="0" xfId="0" applyFill="1" applyAlignment="1" applyProtection="1">
      <alignment vertical="top"/>
    </xf>
    <xf numFmtId="49" fontId="3" fillId="0" borderId="3" xfId="0" applyNumberFormat="1" applyFont="1" applyFill="1" applyBorder="1" applyAlignment="1" applyProtection="1">
      <alignment vertical="top"/>
    </xf>
    <xf numFmtId="49" fontId="0" fillId="0" borderId="3" xfId="0" applyNumberFormat="1" applyFont="1" applyFill="1" applyBorder="1" applyAlignment="1" applyProtection="1">
      <alignment vertical="top" wrapText="1"/>
    </xf>
    <xf numFmtId="0" fontId="3" fillId="0" borderId="3" xfId="0" applyFont="1" applyFill="1" applyBorder="1" applyAlignment="1" applyProtection="1">
      <alignment vertical="top"/>
    </xf>
    <xf numFmtId="0" fontId="10" fillId="0" borderId="3" xfId="0" applyFont="1" applyFill="1" applyBorder="1" applyAlignment="1" applyProtection="1">
      <alignment vertical="top" wrapText="1"/>
    </xf>
    <xf numFmtId="0" fontId="0" fillId="0" borderId="3" xfId="0" applyFont="1" applyFill="1" applyBorder="1" applyAlignment="1" applyProtection="1">
      <alignment vertical="top" wrapText="1"/>
    </xf>
    <xf numFmtId="0" fontId="0" fillId="0" borderId="3" xfId="0" applyFont="1" applyFill="1" applyBorder="1" applyAlignment="1" applyProtection="1">
      <alignment vertical="top"/>
    </xf>
    <xf numFmtId="4" fontId="0" fillId="0" borderId="3" xfId="0" applyNumberFormat="1" applyFont="1" applyFill="1" applyBorder="1" applyAlignment="1" applyProtection="1">
      <alignment vertical="top" wrapText="1"/>
    </xf>
    <xf numFmtId="0" fontId="3" fillId="0" borderId="3" xfId="0" applyFont="1" applyFill="1" applyBorder="1" applyAlignment="1" applyProtection="1">
      <alignment vertical="top" wrapText="1"/>
    </xf>
    <xf numFmtId="0" fontId="12" fillId="0" borderId="3" xfId="0" applyFont="1" applyFill="1" applyBorder="1" applyAlignment="1" applyProtection="1">
      <alignment vertical="top" wrapText="1"/>
    </xf>
    <xf numFmtId="0" fontId="6" fillId="0" borderId="3" xfId="0" applyFont="1" applyFill="1" applyBorder="1" applyAlignment="1" applyProtection="1">
      <alignment vertical="top" wrapText="1"/>
    </xf>
    <xf numFmtId="0" fontId="6" fillId="0" borderId="3" xfId="0" applyFont="1" applyFill="1" applyBorder="1" applyAlignment="1" applyProtection="1">
      <alignment vertical="top"/>
    </xf>
    <xf numFmtId="4" fontId="6" fillId="0" borderId="3" xfId="0" applyNumberFormat="1" applyFont="1" applyFill="1" applyBorder="1" applyAlignment="1" applyProtection="1">
      <alignment vertical="top" wrapText="1"/>
    </xf>
    <xf numFmtId="0" fontId="18" fillId="0" borderId="0" xfId="0" applyFont="1" applyFill="1" applyAlignment="1" applyProtection="1">
      <alignment vertical="top" wrapText="1"/>
    </xf>
    <xf numFmtId="0" fontId="19" fillId="0" borderId="0" xfId="0" applyFont="1" applyFill="1" applyAlignment="1" applyProtection="1">
      <alignment vertical="top" wrapText="1"/>
    </xf>
    <xf numFmtId="0" fontId="20" fillId="0" borderId="0" xfId="0" applyFont="1" applyFill="1" applyAlignment="1" applyProtection="1">
      <alignment vertical="top" wrapText="1"/>
    </xf>
    <xf numFmtId="0" fontId="21" fillId="0" borderId="3" xfId="0" applyFont="1" applyFill="1" applyBorder="1" applyAlignment="1" applyProtection="1">
      <alignment vertical="top" wrapText="1"/>
    </xf>
    <xf numFmtId="0" fontId="13" fillId="2" borderId="0" xfId="0" applyFont="1" applyFill="1" applyBorder="1" applyAlignment="1" applyProtection="1"/>
    <xf numFmtId="0" fontId="10" fillId="2" borderId="0" xfId="0" applyFont="1" applyFill="1" applyBorder="1" applyProtection="1"/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"/>
    </xf>
    <xf numFmtId="4" fontId="4" fillId="2" borderId="0" xfId="0" applyNumberFormat="1" applyFont="1" applyFill="1" applyBorder="1" applyProtection="1"/>
    <xf numFmtId="4" fontId="14" fillId="2" borderId="0" xfId="0" applyNumberFormat="1" applyFont="1" applyFill="1" applyBorder="1" applyProtection="1"/>
    <xf numFmtId="0" fontId="0" fillId="0" borderId="0" xfId="0" applyFill="1" applyAlignment="1" applyProtection="1">
      <alignment wrapText="1"/>
    </xf>
    <xf numFmtId="0" fontId="0" fillId="0" borderId="0" xfId="0" applyFill="1" applyProtection="1"/>
    <xf numFmtId="49" fontId="0" fillId="0" borderId="0" xfId="0" applyNumberFormat="1" applyProtection="1"/>
    <xf numFmtId="49" fontId="1" fillId="0" borderId="4" xfId="0" applyNumberFormat="1" applyFont="1" applyFill="1" applyBorder="1" applyAlignment="1" applyProtection="1">
      <alignment horizontal="left" vertical="center" wrapText="1"/>
    </xf>
    <xf numFmtId="49" fontId="1" fillId="0" borderId="5" xfId="0" applyNumberFormat="1" applyFont="1" applyFill="1" applyBorder="1" applyAlignment="1" applyProtection="1">
      <alignment horizontal="left" vertical="center" wrapText="1"/>
    </xf>
    <xf numFmtId="49" fontId="1" fillId="0" borderId="6" xfId="0" applyNumberFormat="1" applyFont="1" applyFill="1" applyBorder="1" applyAlignment="1" applyProtection="1">
      <alignment horizontal="left" vertical="center" wrapText="1"/>
    </xf>
  </cellXfs>
  <cellStyles count="5">
    <cellStyle name="Hyperlink" xfId="1" builtinId="8"/>
    <cellStyle name="Hyperlink 2" xfId="2"/>
    <cellStyle name="Normal" xfId="0" builtinId="0"/>
    <cellStyle name="Normal 2" xfId="4"/>
    <cellStyle name="Normální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3399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view="pageBreakPreview" zoomScale="85" zoomScaleNormal="70" zoomScaleSheetLayoutView="85" zoomScalePageLayoutView="55" workbookViewId="0">
      <selection activeCell="J13" sqref="J13"/>
    </sheetView>
  </sheetViews>
  <sheetFormatPr defaultRowHeight="12.75" x14ac:dyDescent="0.2"/>
  <cols>
    <col min="1" max="1" width="7.140625" style="8" customWidth="1"/>
    <col min="2" max="2" width="11.42578125" style="70" customWidth="1"/>
    <col min="3" max="3" width="25.42578125" style="8" customWidth="1"/>
    <col min="4" max="4" width="63" style="6" customWidth="1"/>
    <col min="5" max="5" width="15.85546875" style="7" customWidth="1"/>
    <col min="6" max="6" width="11.42578125" style="8" customWidth="1"/>
    <col min="7" max="7" width="8.140625" style="9" customWidth="1"/>
    <col min="8" max="8" width="15.140625" style="8" customWidth="1"/>
    <col min="9" max="9" width="13.85546875" style="8" customWidth="1"/>
    <col min="10" max="10" width="15.7109375" style="8" customWidth="1"/>
    <col min="11" max="11" width="16.28515625" style="8" customWidth="1"/>
    <col min="12" max="12" width="15.85546875" style="12" customWidth="1"/>
    <col min="13" max="13" width="24.42578125" style="11" customWidth="1"/>
    <col min="14" max="14" width="21" style="11" customWidth="1"/>
    <col min="15" max="15" width="19.140625" style="11" customWidth="1"/>
    <col min="16" max="16" width="9.140625" style="11"/>
    <col min="17" max="16384" width="9.140625" style="8"/>
  </cols>
  <sheetData>
    <row r="1" spans="1:16" ht="25.5" customHeight="1" x14ac:dyDescent="0.25">
      <c r="A1" s="4" t="s">
        <v>0</v>
      </c>
      <c r="B1" s="5"/>
      <c r="C1" s="5" t="s">
        <v>32</v>
      </c>
      <c r="L1" s="10"/>
    </row>
    <row r="2" spans="1:16" ht="27.75" customHeight="1" x14ac:dyDescent="0.25">
      <c r="A2" s="4" t="s">
        <v>1</v>
      </c>
      <c r="B2" s="5"/>
      <c r="C2" s="5" t="s">
        <v>11</v>
      </c>
    </row>
    <row r="3" spans="1:16" s="13" customFormat="1" ht="29.25" customHeight="1" x14ac:dyDescent="0.25">
      <c r="A3" s="13" t="s">
        <v>64</v>
      </c>
      <c r="B3" s="14"/>
      <c r="C3" s="15" t="s">
        <v>18</v>
      </c>
      <c r="D3" s="16"/>
      <c r="E3" s="17"/>
      <c r="F3" s="15"/>
      <c r="G3" s="18"/>
      <c r="H3" s="15"/>
      <c r="I3" s="15"/>
      <c r="J3" s="15"/>
      <c r="K3" s="15"/>
      <c r="L3" s="19"/>
      <c r="M3" s="20"/>
      <c r="N3" s="20"/>
      <c r="O3" s="20"/>
      <c r="P3" s="20"/>
    </row>
    <row r="4" spans="1:16" s="13" customFormat="1" ht="23.25" customHeight="1" x14ac:dyDescent="0.25">
      <c r="A4" s="21" t="s">
        <v>30</v>
      </c>
      <c r="B4" s="22"/>
      <c r="C4" s="23"/>
      <c r="D4" s="24"/>
      <c r="E4" s="25"/>
      <c r="F4" s="26"/>
      <c r="G4" s="27"/>
      <c r="H4" s="26"/>
      <c r="I4" s="26"/>
      <c r="J4" s="26"/>
      <c r="K4" s="26"/>
      <c r="L4" s="28"/>
      <c r="M4" s="20"/>
      <c r="N4" s="20"/>
      <c r="O4" s="20"/>
      <c r="P4" s="20"/>
    </row>
    <row r="5" spans="1:16" s="6" customFormat="1" ht="36.75" customHeight="1" thickBot="1" x14ac:dyDescent="0.25">
      <c r="A5" s="29" t="s">
        <v>12</v>
      </c>
      <c r="B5" s="29" t="s">
        <v>2</v>
      </c>
      <c r="C5" s="30" t="s">
        <v>36</v>
      </c>
      <c r="D5" s="30" t="s">
        <v>3</v>
      </c>
      <c r="E5" s="31" t="s">
        <v>13</v>
      </c>
      <c r="F5" s="32" t="s">
        <v>4</v>
      </c>
      <c r="G5" s="31" t="s">
        <v>14</v>
      </c>
      <c r="H5" s="32" t="s">
        <v>5</v>
      </c>
      <c r="I5" s="32" t="s">
        <v>6</v>
      </c>
      <c r="J5" s="33" t="s">
        <v>7</v>
      </c>
      <c r="K5" s="33" t="s">
        <v>15</v>
      </c>
      <c r="L5" s="33" t="s">
        <v>8</v>
      </c>
      <c r="M5" s="34"/>
      <c r="N5" s="34"/>
      <c r="O5" s="34"/>
      <c r="P5" s="34"/>
    </row>
    <row r="6" spans="1:16" s="44" customFormat="1" ht="141" customHeight="1" thickTop="1" x14ac:dyDescent="0.2">
      <c r="A6" s="35" t="s">
        <v>20</v>
      </c>
      <c r="B6" s="36" t="s">
        <v>37</v>
      </c>
      <c r="C6" s="37" t="s">
        <v>19</v>
      </c>
      <c r="D6" s="38" t="s">
        <v>46</v>
      </c>
      <c r="E6" s="39"/>
      <c r="F6" s="39" t="s">
        <v>9</v>
      </c>
      <c r="G6" s="40">
        <v>42</v>
      </c>
      <c r="H6" s="1">
        <v>0</v>
      </c>
      <c r="I6" s="41">
        <f t="shared" ref="I6:I8" si="0">H6*1.21</f>
        <v>0</v>
      </c>
      <c r="J6" s="41">
        <f t="shared" ref="J6:J8" si="1">G6*H6</f>
        <v>0</v>
      </c>
      <c r="K6" s="41">
        <f t="shared" ref="K6:K8" si="2">J6*0.21</f>
        <v>0</v>
      </c>
      <c r="L6" s="41">
        <f t="shared" ref="L6:L7" si="3">SUM(J6:K6)</f>
        <v>0</v>
      </c>
      <c r="M6" s="42"/>
      <c r="N6" s="42"/>
      <c r="O6" s="43"/>
      <c r="P6" s="43"/>
    </row>
    <row r="7" spans="1:16" s="44" customFormat="1" ht="168" x14ac:dyDescent="0.2">
      <c r="A7" s="45" t="s">
        <v>21</v>
      </c>
      <c r="B7" s="46" t="s">
        <v>37</v>
      </c>
      <c r="C7" s="47" t="s">
        <v>16</v>
      </c>
      <c r="D7" s="48" t="s">
        <v>45</v>
      </c>
      <c r="E7" s="49"/>
      <c r="F7" s="49" t="s">
        <v>9</v>
      </c>
      <c r="G7" s="50">
        <v>2</v>
      </c>
      <c r="H7" s="2">
        <v>0</v>
      </c>
      <c r="I7" s="51">
        <f t="shared" si="0"/>
        <v>0</v>
      </c>
      <c r="J7" s="51">
        <f t="shared" si="1"/>
        <v>0</v>
      </c>
      <c r="K7" s="51">
        <f t="shared" si="2"/>
        <v>0</v>
      </c>
      <c r="L7" s="51">
        <f t="shared" si="3"/>
        <v>0</v>
      </c>
      <c r="M7" s="43"/>
      <c r="N7" s="43"/>
      <c r="O7" s="43"/>
      <c r="P7" s="43"/>
    </row>
    <row r="8" spans="1:16" s="44" customFormat="1" ht="87.75" customHeight="1" x14ac:dyDescent="0.2">
      <c r="A8" s="45" t="s">
        <v>38</v>
      </c>
      <c r="B8" s="46" t="s">
        <v>37</v>
      </c>
      <c r="C8" s="52" t="s">
        <v>17</v>
      </c>
      <c r="D8" s="48" t="s">
        <v>44</v>
      </c>
      <c r="E8" s="53"/>
      <c r="F8" s="54" t="s">
        <v>9</v>
      </c>
      <c r="G8" s="55">
        <v>2</v>
      </c>
      <c r="H8" s="3">
        <v>0</v>
      </c>
      <c r="I8" s="56">
        <f t="shared" si="0"/>
        <v>0</v>
      </c>
      <c r="J8" s="56">
        <f t="shared" si="1"/>
        <v>0</v>
      </c>
      <c r="K8" s="56">
        <f t="shared" si="2"/>
        <v>0</v>
      </c>
      <c r="L8" s="56">
        <f t="shared" ref="L8" si="4">SUM(J8:K8)</f>
        <v>0</v>
      </c>
      <c r="M8" s="43"/>
      <c r="N8" s="43"/>
      <c r="O8" s="43"/>
      <c r="P8" s="43"/>
    </row>
    <row r="9" spans="1:16" s="44" customFormat="1" ht="336" x14ac:dyDescent="0.2">
      <c r="A9" s="45" t="s">
        <v>39</v>
      </c>
      <c r="B9" s="46" t="s">
        <v>37</v>
      </c>
      <c r="C9" s="52" t="s">
        <v>28</v>
      </c>
      <c r="D9" s="48" t="s">
        <v>59</v>
      </c>
      <c r="E9" s="53" t="s">
        <v>48</v>
      </c>
      <c r="F9" s="54" t="s">
        <v>9</v>
      </c>
      <c r="G9" s="55">
        <v>14</v>
      </c>
      <c r="H9" s="3">
        <v>0</v>
      </c>
      <c r="I9" s="56">
        <f t="shared" ref="I9:I15" si="5">H9*1.21</f>
        <v>0</v>
      </c>
      <c r="J9" s="56">
        <f t="shared" ref="J9:J15" si="6">G9*H9</f>
        <v>0</v>
      </c>
      <c r="K9" s="56">
        <f t="shared" ref="K9:K15" si="7">J9*0.21</f>
        <v>0</v>
      </c>
      <c r="L9" s="56">
        <f t="shared" ref="L9:L15" si="8">SUM(J9:K9)</f>
        <v>0</v>
      </c>
      <c r="M9" s="57"/>
      <c r="N9" s="58"/>
      <c r="O9" s="59"/>
      <c r="P9" s="43"/>
    </row>
    <row r="10" spans="1:16" s="44" customFormat="1" ht="325.5" customHeight="1" x14ac:dyDescent="0.2">
      <c r="A10" s="45" t="s">
        <v>22</v>
      </c>
      <c r="B10" s="46" t="s">
        <v>37</v>
      </c>
      <c r="C10" s="52" t="s">
        <v>31</v>
      </c>
      <c r="D10" s="48" t="s">
        <v>60</v>
      </c>
      <c r="E10" s="53" t="s">
        <v>43</v>
      </c>
      <c r="F10" s="54" t="s">
        <v>9</v>
      </c>
      <c r="G10" s="55">
        <v>4</v>
      </c>
      <c r="H10" s="3">
        <v>0</v>
      </c>
      <c r="I10" s="56">
        <f t="shared" si="5"/>
        <v>0</v>
      </c>
      <c r="J10" s="56">
        <f t="shared" si="6"/>
        <v>0</v>
      </c>
      <c r="K10" s="56">
        <f t="shared" si="7"/>
        <v>0</v>
      </c>
      <c r="L10" s="56">
        <f t="shared" si="8"/>
        <v>0</v>
      </c>
      <c r="M10" s="57"/>
      <c r="N10" s="58"/>
      <c r="O10" s="59"/>
      <c r="P10" s="43"/>
    </row>
    <row r="11" spans="1:16" s="44" customFormat="1" ht="300" x14ac:dyDescent="0.2">
      <c r="A11" s="45" t="s">
        <v>23</v>
      </c>
      <c r="B11" s="46" t="s">
        <v>35</v>
      </c>
      <c r="C11" s="52" t="s">
        <v>49</v>
      </c>
      <c r="D11" s="48" t="s">
        <v>62</v>
      </c>
      <c r="E11" s="53" t="s">
        <v>53</v>
      </c>
      <c r="F11" s="54" t="s">
        <v>9</v>
      </c>
      <c r="G11" s="55">
        <v>2</v>
      </c>
      <c r="H11" s="3">
        <v>0</v>
      </c>
      <c r="I11" s="56">
        <f t="shared" si="5"/>
        <v>0</v>
      </c>
      <c r="J11" s="56">
        <f t="shared" si="6"/>
        <v>0</v>
      </c>
      <c r="K11" s="56">
        <f t="shared" si="7"/>
        <v>0</v>
      </c>
      <c r="L11" s="56">
        <f t="shared" si="8"/>
        <v>0</v>
      </c>
      <c r="M11" s="57"/>
      <c r="N11" s="58"/>
      <c r="O11" s="59"/>
      <c r="P11" s="43"/>
    </row>
    <row r="12" spans="1:16" s="44" customFormat="1" ht="233.25" customHeight="1" x14ac:dyDescent="0.2">
      <c r="A12" s="45" t="s">
        <v>24</v>
      </c>
      <c r="B12" s="46" t="s">
        <v>37</v>
      </c>
      <c r="C12" s="52" t="s">
        <v>50</v>
      </c>
      <c r="D12" s="48" t="s">
        <v>54</v>
      </c>
      <c r="E12" s="53" t="s">
        <v>51</v>
      </c>
      <c r="F12" s="54" t="s">
        <v>9</v>
      </c>
      <c r="G12" s="55">
        <v>4</v>
      </c>
      <c r="H12" s="3">
        <v>0</v>
      </c>
      <c r="I12" s="56">
        <f t="shared" ref="I12" si="9">H12*1.21</f>
        <v>0</v>
      </c>
      <c r="J12" s="56">
        <f t="shared" ref="J12" si="10">G12*H12</f>
        <v>0</v>
      </c>
      <c r="K12" s="56">
        <f t="shared" ref="K12" si="11">J12*0.21</f>
        <v>0</v>
      </c>
      <c r="L12" s="56">
        <f t="shared" ref="L12" si="12">SUM(J12:K12)</f>
        <v>0</v>
      </c>
      <c r="M12" s="57"/>
      <c r="N12" s="58"/>
      <c r="O12" s="59"/>
      <c r="P12" s="43"/>
    </row>
    <row r="13" spans="1:16" s="44" customFormat="1" ht="227.25" customHeight="1" x14ac:dyDescent="0.2">
      <c r="A13" s="45" t="s">
        <v>29</v>
      </c>
      <c r="B13" s="46" t="s">
        <v>35</v>
      </c>
      <c r="C13" s="52" t="s">
        <v>40</v>
      </c>
      <c r="D13" s="48" t="s">
        <v>47</v>
      </c>
      <c r="E13" s="53" t="s">
        <v>51</v>
      </c>
      <c r="F13" s="54" t="s">
        <v>9</v>
      </c>
      <c r="G13" s="55">
        <v>1</v>
      </c>
      <c r="H13" s="3">
        <v>0</v>
      </c>
      <c r="I13" s="56">
        <f t="shared" si="5"/>
        <v>0</v>
      </c>
      <c r="J13" s="56">
        <f t="shared" si="6"/>
        <v>0</v>
      </c>
      <c r="K13" s="56">
        <f t="shared" si="7"/>
        <v>0</v>
      </c>
      <c r="L13" s="56">
        <f t="shared" si="8"/>
        <v>0</v>
      </c>
      <c r="M13" s="57"/>
      <c r="N13" s="58"/>
      <c r="O13" s="59"/>
      <c r="P13" s="43"/>
    </row>
    <row r="14" spans="1:16" s="44" customFormat="1" ht="282" customHeight="1" x14ac:dyDescent="0.2">
      <c r="A14" s="45" t="s">
        <v>25</v>
      </c>
      <c r="B14" s="46" t="s">
        <v>34</v>
      </c>
      <c r="C14" s="52" t="s">
        <v>41</v>
      </c>
      <c r="D14" s="60" t="s">
        <v>63</v>
      </c>
      <c r="E14" s="53" t="s">
        <v>55</v>
      </c>
      <c r="F14" s="54" t="s">
        <v>9</v>
      </c>
      <c r="G14" s="55">
        <v>1</v>
      </c>
      <c r="H14" s="2">
        <v>0</v>
      </c>
      <c r="I14" s="56">
        <f t="shared" si="5"/>
        <v>0</v>
      </c>
      <c r="J14" s="56">
        <f t="shared" si="6"/>
        <v>0</v>
      </c>
      <c r="K14" s="56">
        <f t="shared" si="7"/>
        <v>0</v>
      </c>
      <c r="L14" s="56">
        <f t="shared" si="8"/>
        <v>0</v>
      </c>
      <c r="M14" s="57"/>
      <c r="N14" s="58"/>
      <c r="O14" s="59"/>
      <c r="P14" s="43"/>
    </row>
    <row r="15" spans="1:16" s="44" customFormat="1" ht="311.25" customHeight="1" x14ac:dyDescent="0.2">
      <c r="A15" s="45" t="s">
        <v>26</v>
      </c>
      <c r="B15" s="46" t="s">
        <v>35</v>
      </c>
      <c r="C15" s="52" t="s">
        <v>42</v>
      </c>
      <c r="D15" s="48" t="s">
        <v>58</v>
      </c>
      <c r="E15" s="53" t="s">
        <v>52</v>
      </c>
      <c r="F15" s="54" t="s">
        <v>9</v>
      </c>
      <c r="G15" s="55">
        <v>2</v>
      </c>
      <c r="H15" s="3">
        <v>0</v>
      </c>
      <c r="I15" s="56">
        <f t="shared" si="5"/>
        <v>0</v>
      </c>
      <c r="J15" s="56">
        <f t="shared" si="6"/>
        <v>0</v>
      </c>
      <c r="K15" s="56">
        <f t="shared" si="7"/>
        <v>0</v>
      </c>
      <c r="L15" s="56">
        <f t="shared" si="8"/>
        <v>0</v>
      </c>
      <c r="M15" s="57"/>
      <c r="N15" s="58"/>
      <c r="O15" s="59"/>
      <c r="P15" s="43"/>
    </row>
    <row r="16" spans="1:16" s="44" customFormat="1" ht="409.5" x14ac:dyDescent="0.2">
      <c r="A16" s="45" t="s">
        <v>27</v>
      </c>
      <c r="B16" s="46" t="s">
        <v>33</v>
      </c>
      <c r="C16" s="52" t="s">
        <v>56</v>
      </c>
      <c r="D16" s="60" t="s">
        <v>61</v>
      </c>
      <c r="E16" s="53" t="s">
        <v>57</v>
      </c>
      <c r="F16" s="54" t="s">
        <v>9</v>
      </c>
      <c r="G16" s="55">
        <v>2</v>
      </c>
      <c r="H16" s="3">
        <v>0</v>
      </c>
      <c r="I16" s="56">
        <f t="shared" ref="I16" si="13">H16*1.21</f>
        <v>0</v>
      </c>
      <c r="J16" s="56">
        <f t="shared" ref="J16" si="14">G16*H16</f>
        <v>0</v>
      </c>
      <c r="K16" s="56">
        <f t="shared" ref="K16" si="15">J16*0.21</f>
        <v>0</v>
      </c>
      <c r="L16" s="56">
        <f>SUM(J16:K16)</f>
        <v>0</v>
      </c>
      <c r="M16" s="57"/>
      <c r="N16" s="58"/>
      <c r="O16" s="59"/>
      <c r="P16" s="43"/>
    </row>
    <row r="17" spans="1:16" s="69" customFormat="1" ht="27.75" customHeight="1" x14ac:dyDescent="0.25">
      <c r="A17" s="61" t="s">
        <v>10</v>
      </c>
      <c r="B17" s="61"/>
      <c r="C17" s="61"/>
      <c r="D17" s="62"/>
      <c r="E17" s="63"/>
      <c r="F17" s="64"/>
      <c r="G17" s="65"/>
      <c r="H17" s="64"/>
      <c r="I17" s="64"/>
      <c r="J17" s="66">
        <f>SUM(J6:J16)</f>
        <v>0</v>
      </c>
      <c r="K17" s="67">
        <f>SUM(K6:K16)</f>
        <v>0</v>
      </c>
      <c r="L17" s="66">
        <f>SUM(L6:L16)</f>
        <v>0</v>
      </c>
      <c r="M17" s="68"/>
      <c r="N17" s="68"/>
      <c r="O17" s="68"/>
      <c r="P17" s="68"/>
    </row>
    <row r="18" spans="1:16" ht="13.5" thickBot="1" x14ac:dyDescent="0.25"/>
    <row r="19" spans="1:16" ht="52.5" customHeight="1" thickBot="1" x14ac:dyDescent="0.25">
      <c r="A19" s="71" t="s">
        <v>65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3"/>
    </row>
    <row r="23" spans="1:16" x14ac:dyDescent="0.2">
      <c r="H23" s="12"/>
      <c r="I23" s="12"/>
      <c r="J23" s="12"/>
    </row>
  </sheetData>
  <sheetProtection algorithmName="SHA-512" hashValue="mI8sH4iXO0+BzDGduAo8np1cUkuEvO0h3I7OkGmcAfLARfL2bJH+XcAlrhhE22nXJl53tdG54+T1c8zG2GvehQ==" saltValue="5PF1PZCpUBtRguw2W5HJhg==" spinCount="100000" sheet="1" objects="1" scenarios="1"/>
  <mergeCells count="1">
    <mergeCell ref="A19:L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firstPageNumber="2" fitToHeight="0" orientation="landscape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A_mobiliar</vt:lpstr>
      <vt:lpstr>A_mobiliar!Print_Area</vt:lpstr>
      <vt:lpstr>A_mobiliar!Print_Titles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Pavlasová</dc:creator>
  <cp:lastModifiedBy>honzula</cp:lastModifiedBy>
  <cp:revision>2</cp:revision>
  <cp:lastPrinted>2018-03-08T07:15:43Z</cp:lastPrinted>
  <dcterms:created xsi:type="dcterms:W3CDTF">2016-01-22T09:09:19Z</dcterms:created>
  <dcterms:modified xsi:type="dcterms:W3CDTF">2019-02-18T11:18:49Z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